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6'!$B$1:$I$82</definedName>
  </definedNames>
  <calcPr fullCalcOnLoad="1"/>
</workbook>
</file>

<file path=xl/sharedStrings.xml><?xml version="1.0" encoding="utf-8"?>
<sst xmlns="http://schemas.openxmlformats.org/spreadsheetml/2006/main" count="244" uniqueCount="149">
  <si>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</si>
  <si>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</si>
  <si>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</si>
  <si>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</si>
  <si>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</si>
  <si>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</si>
  <si>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</si>
  <si>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</si>
  <si>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</si>
  <si>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</si>
  <si>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</si>
  <si>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</si>
  <si>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</si>
  <si>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</si>
  <si>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</si>
  <si>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14</t>
  </si>
  <si>
    <t>Управління охорони здоров’я  облдержадміністрації</t>
  </si>
  <si>
    <t>1</t>
  </si>
  <si>
    <t>3</t>
  </si>
  <si>
    <t>М.М.Драганчук</t>
  </si>
  <si>
    <t>081002</t>
  </si>
  <si>
    <t>0763</t>
  </si>
  <si>
    <t>47</t>
  </si>
  <si>
    <t>Департамент  з питань будівництва та архітектури облдержадміністрації</t>
  </si>
  <si>
    <t>150101</t>
  </si>
  <si>
    <t>0490</t>
  </si>
  <si>
    <t>Капiтальнi вкладення</t>
  </si>
  <si>
    <t>Інші заходи по охороні здоров'я (за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людей")</t>
  </si>
  <si>
    <t xml:space="preserve">Зміни до переліку об’єктів,
видатки на які у 2016 році будуть проводитися
за рахунок коштів бюджету розвитку обласного бюджету </t>
  </si>
  <si>
    <t>"Про внесення змін до обласного бюджету на 2016 рік"</t>
  </si>
  <si>
    <t>за рахунок інших субвенцій з місцевих бюджетів</t>
  </si>
  <si>
    <t xml:space="preserve">з міського бюджету міста Дубно </t>
  </si>
  <si>
    <t xml:space="preserve">Реконструкція котельні на вул. Грушевського, 170-В в м. Дубно Рівненської області 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</si>
  <si>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людей", в тому числі:</t>
  </si>
  <si>
    <t>Реконструкція  адмінприміщення під лікарську амбулаторію ЗПСМ по вул. Чапаєва, 7 в с. Воронки Володимирецького району Рівненської області</t>
  </si>
  <si>
    <t xml:space="preserve">Реконструкція адміністративного приміщення під лікарську амбулаторію ЗПСМ  з житловою квартирою по 
вул. Центральна 20 в с. Хіночі Володимирецького району Рівненської області
</t>
  </si>
  <si>
    <t xml:space="preserve">Реконструкція фельдшерсько-акушерського пункту в  с. Заболоття під лікарську амбулаторію ЗПСМ Володимирецького району Рівненської області
</t>
  </si>
  <si>
    <t xml:space="preserve">Реконструкція фельдшерсько-акушерського пункту по  вул. Щорса 2 в с. Жовкині під лікарську амбулаторію ЗПСМ Володимирецького району Рівненської області
</t>
  </si>
  <si>
    <t>Реконструкція  приміщення під лікарську амбулаторію ЗПСМ в смт Володимирець Володимирецького району Рівненської області</t>
  </si>
  <si>
    <t>01</t>
  </si>
  <si>
    <t xml:space="preserve">Рівненська обласна рада 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</si>
  <si>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</si>
  <si>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внески у статутний капітал КП  "Управління майновим комплексом" Рівненської обласної ради</t>
  </si>
  <si>
    <t>10</t>
  </si>
  <si>
    <t>Управління  освіти і науки облдержадміністрації</t>
  </si>
  <si>
    <t>070301</t>
  </si>
  <si>
    <t>0922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</si>
  <si>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</si>
  <si>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</si>
  <si>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</si>
  <si>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</si>
  <si>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</si>
  <si>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070501</t>
  </si>
  <si>
    <t>0930</t>
  </si>
  <si>
    <t>Професійно-технічні заклади освіти </t>
  </si>
  <si>
    <t>070807</t>
  </si>
  <si>
    <t>0990</t>
  </si>
  <si>
    <t>11</t>
  </si>
  <si>
    <t>Управління у справах молоді  та спорту облдержадміністрації</t>
  </si>
  <si>
    <t>130104</t>
  </si>
  <si>
    <t>0810</t>
  </si>
  <si>
    <t>Видатки на утримання центрiв з iнвалiдного спорту i реабiлiтацiйних шкiл</t>
  </si>
  <si>
    <t>130205 </t>
  </si>
  <si>
    <t xml:space="preserve">Фінансова підтримка спортивних споруд, які належать громадським організаціям фізкультурно-спортивної спрямованості </t>
  </si>
  <si>
    <t>080101</t>
  </si>
  <si>
    <t>0731</t>
  </si>
  <si>
    <t>Лікарні</t>
  </si>
  <si>
    <t>080201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</si>
  <si>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</si>
  <si>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</si>
  <si>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080203</t>
  </si>
  <si>
    <t>0733</t>
  </si>
  <si>
    <t>Перинатальні центри, пологові будинки</t>
  </si>
  <si>
    <t>080205</t>
  </si>
  <si>
    <t>0734</t>
  </si>
  <si>
    <t>Санаторії для дітей та підлітків (нетуберкульозні)</t>
  </si>
  <si>
    <t>081008</t>
  </si>
  <si>
    <t>Програми і централізовані заходи профілактики СНІДу </t>
  </si>
  <si>
    <t>15</t>
  </si>
  <si>
    <t>Департамент соціального захисту населення облдержадміністрації</t>
  </si>
  <si>
    <t>090901</t>
  </si>
  <si>
    <t>1020</t>
  </si>
  <si>
    <t>Будинки-iнтернати (пансіонати) для літніх людей та iнвалiдiв системи соцiального захисту</t>
  </si>
  <si>
    <t>091212</t>
  </si>
  <si>
    <t>1090</t>
  </si>
  <si>
    <t>Обробка інформації з нарахування та виплати допомог і компенсацій</t>
  </si>
  <si>
    <t>091214</t>
  </si>
  <si>
    <t xml:space="preserve">Інші установи та заклади </t>
  </si>
  <si>
    <t>67</t>
  </si>
  <si>
    <t>Управління з питань надзвичайних ситуацій та цивільного захисту населення облдержадміністрації</t>
  </si>
  <si>
    <t>180410 </t>
  </si>
  <si>
    <t>0411</t>
  </si>
  <si>
    <t>Інші заходи, пов'язані з економічною діяльністю  (Програма створення регіонального матеріального резерву для запобігання і ліквідації наслідків надзвичайних ситуацій  на 2016-2020 роки)</t>
  </si>
  <si>
    <t>210105</t>
  </si>
  <si>
    <t>0320</t>
  </si>
  <si>
    <t>40</t>
  </si>
  <si>
    <t>Департамент житлово-комунального господарства, енергетики та енергоефективності облдержадміністрації</t>
  </si>
  <si>
    <t>250380</t>
  </si>
  <si>
    <t>0180</t>
  </si>
  <si>
    <t>Інші субвенції (Обласна програма енергоефективності на 2011-2016 роки)</t>
  </si>
  <si>
    <t>010116</t>
  </si>
  <si>
    <t>0111</t>
  </si>
  <si>
    <t xml:space="preserve">Органи місцевого самоврядування 
</t>
  </si>
  <si>
    <t>Інші освітні програми (Обласна програма підтримки молоді на 2016-2020 роки)</t>
  </si>
  <si>
    <t>Видатки на запобігання та ліквідацію надзвичайних ситуацій та наслідків стихійного лиха (Програма реконструкції, удосконалення  та розвитку територіальної автоматизованої системи централізованого оповіщення цивільного захисту Рівненської області "Сигнал-ВО"  на 2011-2017 роки)</t>
  </si>
  <si>
    <t>Інші освітні програми (Обласна програма забезпечення  загальноосвітніх навчальних закладів шкільними автобусами у 2016 році)</t>
  </si>
  <si>
    <t>Додаток  6</t>
  </si>
  <si>
    <t>Інші освітні програми (Програма реалізації проекту "Покращення системи підготовки кадрів для потреб економіки Волинського субрегіону" в рамках "Програми Європейського Союзу "Підтримка політики регіонального розвитку в Україні")</t>
  </si>
  <si>
    <t xml:space="preserve">з районного бюджету Сарненського району </t>
  </si>
  <si>
    <t>Реконструкція з добудовою фельдшерсько-акушерського пункту під лікарську амбулаторію загальної практики сімейної медицини в с. Дроздинь по вул. Шевченка, 96 Рокитнівського району Рівненської області</t>
  </si>
  <si>
    <t>Реконструкція їдальні під лікарську амбулаторію загальної практики сімейної медицини в с.Глинне по вул. Набережна, 31 Рокитнівського району Рівненської області</t>
  </si>
  <si>
    <t>Реконструкція фельдшерсько-акушерського пункту під лікарську амбулаторію загальної практики сімейної медицини в с.Масевичі по вул. Шкільна, 7а Рокитнівського району Рівненської області</t>
  </si>
  <si>
    <t>Реконструкція лікарської амбулаторії загальної практики сімейної медицини в с.Остки по вул. 1 Травня Рокитнівського району Рівненської області</t>
  </si>
  <si>
    <t>Реконструкція лікарської амбулаторії загальної практики сімейної медицини в с.Борове по вул. Партизанська, 62 Рокитнівського району Рівненської області</t>
  </si>
  <si>
    <t>Реконструкція незавершеного будівництва банно-прального комплексу під лікарську амбулаторію загальної практики сімейної медицини в с.Сновидовичі по вул. Радянська, 8а Рокитнівського району Рівненської області</t>
  </si>
  <si>
    <t xml:space="preserve">Реконструкція частини будівлі дитячого садка під амбулаторію загальної практики сімейної медицини с.Більська Воля вул. Шкільна, 19 Володимирецького району Рівненської області </t>
  </si>
  <si>
    <t>Реконструкція ФАПу в с.Селець під амбулаторію ЗПСМ за адресою: 34141, Рівненська обл., Дубровицький р-н, с.Селець, вул. Соборна, 15а</t>
  </si>
  <si>
    <t>Реконструкція ФАПу в с.Колки під амбулаторію ЗПСМ за адресою: 34144, Рівненська обл., Дубровицький р-н, с. Колки, вул. Центральна, 20</t>
  </si>
  <si>
    <t>Реконструкція ФАПу в с.Берестя під амбулаторію ЗПСМ за адресою: 34109, Рівненська обл., Дубровицький р-н, с.Берестя, вул. Шевченка, 89</t>
  </si>
  <si>
    <t>Реконструкція 1 поверху сільської ради під лікарську амбулаторію загальної сімейної медицини в с.Кухче Зарічненського р-ну Рівненської обл.</t>
  </si>
  <si>
    <t>Реконструкція ФАПу під лікарську амбулаторію загальної практики сімейної медицини по вул. Шевченка, 6а в с. Серники Зарічненського району</t>
  </si>
  <si>
    <t>Реконструкція частини 2-ого поверху будівлі районної поліклініки під лікарську амбулаторію в смт. Зарічне, Зарічненського р-ну, Рівненської обл.</t>
  </si>
  <si>
    <t>Реконструкція будівлі клубу під центр дозвілля молоді на вул. Семидубській, 16-А в м. Дубно</t>
  </si>
  <si>
    <t>Будівництво каналізаційних мереж по вул.Шевченка та вул.Пекарській в м.Дубно Рівненської області</t>
  </si>
  <si>
    <t>з районного бюджету Володимирецького району</t>
  </si>
  <si>
    <t xml:space="preserve">Співфінансування об’єкту "Реконструкція  котельні КЗ "Володимирецька центральна районна лікарня" в смт  Володимирець" </t>
  </si>
  <si>
    <t>з районного бюджету Гощанського району</t>
  </si>
  <si>
    <t>Реконструкція незавершеного будівництва школи під ЗОШ І-ІІІ ступенів по вул.Шкільній, 15 в с.Горбаків Гощанського району  Рівненської області</t>
  </si>
  <si>
    <t>з районного бюджету Зарічненського району</t>
  </si>
  <si>
    <t>Реконструкція фасаду (термореновація будівлі) Комунального закладу «Зарічненська центральна районна лікарня» по вул. Аерофлотська,15 в смт Зарічне Рівненської області</t>
  </si>
  <si>
    <t xml:space="preserve">з районного бюджету Костопільського району </t>
  </si>
  <si>
    <t>Співфінансування будівництва дитячого садочка в с.Борщівка</t>
  </si>
  <si>
    <t xml:space="preserve">з районного бюджету Рокитнівського району </t>
  </si>
  <si>
    <t>Співфінансування по об'єкту "Будівництво загальноосвітньої школи на 796 учнів у с.Глинне Рокитнівського району (друга черга)"</t>
  </si>
  <si>
    <t>Співфінансування по об'єкту "Реконструкція дошкільного навчального закладу "Сонечко" по вул.Шкільна,17 в с.Ремчиці Сарненського району Рівненської області"</t>
  </si>
  <si>
    <t>Співфінансування об"єкта "Школа на 1100 учнівських місць в с.Тинне Сарненського району (будівництво- ІІ черга)"</t>
  </si>
  <si>
    <t>Співфінансування по реконструкції очисних споруд №2 по вул.Піонерській в м.Сарни продуктивністю 200 м3/добу</t>
  </si>
  <si>
    <t>Нерозподілений резерв</t>
  </si>
  <si>
    <t>0456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</si>
  <si>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</si>
  <si>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 xml:space="preserve">з міського бюджету міста Сарни </t>
  </si>
  <si>
    <t>за рахунок інших субвенцій з міського бюджету міста Сарни на капітальний ремонт дороги по вул.Миру в м.Сарни Рівненської області</t>
  </si>
  <si>
    <t>Реконструкція бувшої контори СВК під лікарську амбулаторію загальної практики сімейної медицини з житловою квартирою в с.Новорічиця Зарічненського р-ну Рівненської обл.</t>
  </si>
  <si>
    <t>Реконструкція другого поверху Зарічненської поліклініки під лікарську амбулаторію загальної практики сімейної медицини в смт Зарічне Зарічненського району, Рівненської області</t>
  </si>
  <si>
    <t>Реконструкція  адмінприміщення під  амбулаторію ЗПСМ по вул. Чапаєва, 7 в с. Воронки Володимирецького району Рівненської області</t>
  </si>
  <si>
    <t xml:space="preserve">Реконструкція адміністративного приміщення під амбулаторію ЗПСМ  з житловою квартирою по 
вул. Центральна, 20 в с. Хиночі Володимирецького району Рівненської області
</t>
  </si>
  <si>
    <t xml:space="preserve">Будівництво водопровідних мереж в мікрорайонах Страклова, Волиці, М’ясокомбінату в м.Дубно Рівненської області </t>
  </si>
  <si>
    <t xml:space="preserve">Інші заходи по охороні здоров'я (за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людей") </t>
  </si>
  <si>
    <t>від 11.03.2016 року № 128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</si>
</sst>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1"/>
      <name val="Times New Roman"/>
      <family val="1"/>
    </font>
    <font>
      <i/>
      <sz val="13"/>
      <name val="Times New Roman Cyr"/>
      <family val="0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sz val="12"/>
      <name val="Times New Roman CYR"/>
      <family val="0"/>
    </font>
    <font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91" fontId="9" fillId="0" borderId="1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" fontId="17" fillId="0" borderId="1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1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49" fontId="24" fillId="0" borderId="10" xfId="0" applyNumberFormat="1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center"/>
    </xf>
    <xf numFmtId="49" fontId="26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" fontId="11" fillId="32" borderId="10" xfId="0" applyNumberFormat="1" applyFont="1" applyFill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9" fontId="19" fillId="0" borderId="10" xfId="0" applyNumberFormat="1" applyFont="1" applyBorder="1" applyAlignment="1" applyProtection="1">
      <alignment horizontal="center" vertical="top" wrapText="1"/>
      <protection locked="0"/>
    </xf>
    <xf numFmtId="49" fontId="19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24" fillId="0" borderId="12" xfId="0" applyNumberFormat="1" applyFont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right" vertical="top" wrapText="1"/>
    </xf>
    <xf numFmtId="49" fontId="24" fillId="34" borderId="12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right" vertical="top" wrapText="1"/>
    </xf>
    <xf numFmtId="44" fontId="5" fillId="0" borderId="0" xfId="43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="85" zoomScaleSheetLayoutView="85" zoomScalePageLayoutView="0" workbookViewId="0" topLeftCell="B1">
      <selection activeCell="B5" sqref="B5:I5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5.625" style="2" customWidth="1"/>
    <col min="5" max="5" width="41.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7.00390625" style="2" customWidth="1"/>
    <col min="10" max="10" width="13.125" style="2" bestFit="1" customWidth="1"/>
    <col min="11" max="16384" width="9.125" style="2" customWidth="1"/>
  </cols>
  <sheetData>
    <row r="1" spans="1:7" ht="15.75">
      <c r="A1" s="3"/>
      <c r="B1" s="3"/>
      <c r="C1" s="3"/>
      <c r="F1" s="31" t="s">
        <v>106</v>
      </c>
      <c r="G1" s="17"/>
    </row>
    <row r="2" spans="1:7" ht="15.75">
      <c r="A2" s="3"/>
      <c r="B2" s="3"/>
      <c r="C2" s="3"/>
      <c r="F2" s="31" t="s">
        <v>0</v>
      </c>
      <c r="G2" s="16"/>
    </row>
    <row r="3" spans="1:7" ht="15.75">
      <c r="A3" s="3"/>
      <c r="B3" s="3"/>
      <c r="C3" s="3"/>
      <c r="F3" s="32" t="s">
        <v>29</v>
      </c>
      <c r="G3" s="16"/>
    </row>
    <row r="4" spans="1:7" ht="14.25" customHeight="1">
      <c r="A4" s="1"/>
      <c r="B4" s="1"/>
      <c r="F4" s="31" t="s">
        <v>148</v>
      </c>
      <c r="G4" s="16"/>
    </row>
    <row r="5" spans="2:9" ht="53.25" customHeight="1">
      <c r="B5" s="69" t="s">
        <v>28</v>
      </c>
      <c r="C5" s="69"/>
      <c r="D5" s="69"/>
      <c r="E5" s="69"/>
      <c r="F5" s="69"/>
      <c r="G5" s="69"/>
      <c r="H5" s="69"/>
      <c r="I5" s="69"/>
    </row>
    <row r="6" ht="15.75">
      <c r="I6" s="2" t="s">
        <v>1</v>
      </c>
    </row>
    <row r="7" spans="1:9" ht="80.25" customHeight="1">
      <c r="A7" s="8"/>
      <c r="B7" s="15" t="s">
        <v>13</v>
      </c>
      <c r="C7" s="71" t="s">
        <v>4</v>
      </c>
      <c r="D7" s="14" t="s">
        <v>11</v>
      </c>
      <c r="E7" s="73" t="s">
        <v>5</v>
      </c>
      <c r="F7" s="73" t="s">
        <v>6</v>
      </c>
      <c r="G7" s="73" t="s">
        <v>7</v>
      </c>
      <c r="H7" s="73" t="s">
        <v>8</v>
      </c>
      <c r="I7" s="73" t="s">
        <v>9</v>
      </c>
    </row>
    <row r="8" spans="1:9" ht="83.25" customHeight="1">
      <c r="A8" s="8"/>
      <c r="B8" s="15" t="s">
        <v>14</v>
      </c>
      <c r="C8" s="72"/>
      <c r="D8" s="14" t="s">
        <v>12</v>
      </c>
      <c r="E8" s="74"/>
      <c r="F8" s="74"/>
      <c r="G8" s="74"/>
      <c r="H8" s="74"/>
      <c r="I8" s="74"/>
    </row>
    <row r="9" spans="1:9" ht="12" customHeight="1">
      <c r="A9" s="8"/>
      <c r="B9" s="27" t="s">
        <v>17</v>
      </c>
      <c r="C9" s="28">
        <v>2</v>
      </c>
      <c r="D9" s="29" t="s">
        <v>18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</row>
    <row r="10" spans="1:9" ht="16.5">
      <c r="A10" s="8"/>
      <c r="B10" s="7" t="s">
        <v>39</v>
      </c>
      <c r="C10" s="5"/>
      <c r="D10" s="5" t="s">
        <v>40</v>
      </c>
      <c r="E10" s="7" t="s">
        <v>3</v>
      </c>
      <c r="F10" s="6"/>
      <c r="G10" s="6"/>
      <c r="H10" s="6"/>
      <c r="I10" s="49">
        <f>I12+I11</f>
        <v>700000</v>
      </c>
    </row>
    <row r="11" spans="1:9" ht="18" customHeight="1">
      <c r="A11" s="8"/>
      <c r="B11" s="47" t="s">
        <v>100</v>
      </c>
      <c r="C11" s="47" t="s">
        <v>101</v>
      </c>
      <c r="D11" s="57" t="s">
        <v>102</v>
      </c>
      <c r="E11" s="48"/>
      <c r="F11" s="30"/>
      <c r="G11" s="30"/>
      <c r="H11" s="30"/>
      <c r="I11" s="33">
        <v>100000</v>
      </c>
    </row>
    <row r="12" spans="1:9" ht="63">
      <c r="A12" s="8"/>
      <c r="B12" s="47">
        <v>180409</v>
      </c>
      <c r="C12" s="23" t="s">
        <v>25</v>
      </c>
      <c r="D12" s="48" t="s">
        <v>41</v>
      </c>
      <c r="E12" s="48" t="s">
        <v>42</v>
      </c>
      <c r="F12" s="30"/>
      <c r="G12" s="30"/>
      <c r="H12" s="30"/>
      <c r="I12" s="33">
        <v>600000</v>
      </c>
    </row>
    <row r="13" spans="1:9" ht="31.5">
      <c r="A13" s="8"/>
      <c r="B13" s="7" t="s">
        <v>43</v>
      </c>
      <c r="C13" s="5"/>
      <c r="D13" s="5" t="s">
        <v>44</v>
      </c>
      <c r="E13" s="7" t="s">
        <v>3</v>
      </c>
      <c r="F13" s="6"/>
      <c r="G13" s="6"/>
      <c r="H13" s="6"/>
      <c r="I13" s="49">
        <f>I14+I15+I16+I17+I18+I19+I20</f>
        <v>39242265.62</v>
      </c>
    </row>
    <row r="14" spans="1:9" ht="47.25">
      <c r="A14" s="8"/>
      <c r="B14" s="23" t="s">
        <v>45</v>
      </c>
      <c r="C14" s="23" t="s">
        <v>46</v>
      </c>
      <c r="D14" s="39" t="s">
        <v>47</v>
      </c>
      <c r="E14" s="48"/>
      <c r="F14" s="30"/>
      <c r="G14" s="30"/>
      <c r="H14" s="30"/>
      <c r="I14" s="33">
        <v>602793.42</v>
      </c>
    </row>
    <row r="15" spans="1:9" ht="63">
      <c r="A15" s="8"/>
      <c r="B15" s="23" t="s">
        <v>48</v>
      </c>
      <c r="C15" s="23" t="s">
        <v>46</v>
      </c>
      <c r="D15" s="39" t="s">
        <v>49</v>
      </c>
      <c r="E15" s="48"/>
      <c r="F15" s="30"/>
      <c r="G15" s="30"/>
      <c r="H15" s="30"/>
      <c r="I15" s="33">
        <v>2719722.8</v>
      </c>
    </row>
    <row r="16" spans="1:9" ht="110.25">
      <c r="A16" s="8"/>
      <c r="B16" s="23" t="s">
        <v>50</v>
      </c>
      <c r="C16" s="23" t="s">
        <v>46</v>
      </c>
      <c r="D16" s="39" t="s">
        <v>51</v>
      </c>
      <c r="E16" s="48"/>
      <c r="F16" s="30"/>
      <c r="G16" s="30"/>
      <c r="H16" s="30"/>
      <c r="I16" s="33">
        <v>178000</v>
      </c>
    </row>
    <row r="17" spans="1:9" ht="16.5">
      <c r="A17" s="8"/>
      <c r="B17" s="23" t="s">
        <v>52</v>
      </c>
      <c r="C17" s="23" t="s">
        <v>53</v>
      </c>
      <c r="D17" s="39" t="s">
        <v>54</v>
      </c>
      <c r="E17" s="48"/>
      <c r="F17" s="30"/>
      <c r="G17" s="30"/>
      <c r="H17" s="30"/>
      <c r="I17" s="33">
        <f>194923</f>
        <v>194923</v>
      </c>
    </row>
    <row r="18" spans="1:9" ht="31.5">
      <c r="A18" s="8"/>
      <c r="B18" s="23" t="s">
        <v>55</v>
      </c>
      <c r="C18" s="23" t="s">
        <v>56</v>
      </c>
      <c r="D18" s="39" t="s">
        <v>103</v>
      </c>
      <c r="E18" s="38"/>
      <c r="F18" s="30"/>
      <c r="G18" s="30"/>
      <c r="H18" s="30"/>
      <c r="I18" s="33">
        <v>90000</v>
      </c>
    </row>
    <row r="19" spans="1:9" ht="63" customHeight="1">
      <c r="A19" s="8"/>
      <c r="B19" s="23" t="s">
        <v>55</v>
      </c>
      <c r="C19" s="23" t="s">
        <v>56</v>
      </c>
      <c r="D19" s="39" t="s">
        <v>105</v>
      </c>
      <c r="E19" s="58"/>
      <c r="F19" s="30"/>
      <c r="G19" s="30"/>
      <c r="H19" s="30"/>
      <c r="I19" s="33">
        <f>27600000+6250000</f>
        <v>33850000</v>
      </c>
    </row>
    <row r="20" spans="1:9" ht="110.25">
      <c r="A20" s="8"/>
      <c r="B20" s="23" t="s">
        <v>55</v>
      </c>
      <c r="C20" s="23" t="s">
        <v>56</v>
      </c>
      <c r="D20" s="39" t="s">
        <v>107</v>
      </c>
      <c r="E20" s="38"/>
      <c r="F20" s="30"/>
      <c r="G20" s="30"/>
      <c r="H20" s="30"/>
      <c r="I20" s="33">
        <v>1606826.4</v>
      </c>
    </row>
    <row r="21" spans="1:9" ht="31.5">
      <c r="A21" s="8"/>
      <c r="B21" s="7" t="s">
        <v>57</v>
      </c>
      <c r="C21" s="5"/>
      <c r="D21" s="5" t="s">
        <v>58</v>
      </c>
      <c r="E21" s="7" t="s">
        <v>3</v>
      </c>
      <c r="F21" s="6"/>
      <c r="G21" s="6"/>
      <c r="H21" s="6"/>
      <c r="I21" s="49">
        <f>I22+I23</f>
        <v>454793</v>
      </c>
    </row>
    <row r="22" spans="1:9" ht="31.5">
      <c r="A22" s="8"/>
      <c r="B22" s="23" t="s">
        <v>59</v>
      </c>
      <c r="C22" s="23" t="s">
        <v>60</v>
      </c>
      <c r="D22" s="38" t="s">
        <v>61</v>
      </c>
      <c r="E22" s="48"/>
      <c r="F22" s="30"/>
      <c r="G22" s="30"/>
      <c r="H22" s="30"/>
      <c r="I22" s="50">
        <v>225000</v>
      </c>
    </row>
    <row r="23" spans="1:9" ht="47.25">
      <c r="A23" s="8"/>
      <c r="B23" s="23" t="s">
        <v>62</v>
      </c>
      <c r="C23" s="23" t="s">
        <v>60</v>
      </c>
      <c r="D23" s="38" t="s">
        <v>63</v>
      </c>
      <c r="E23" s="48"/>
      <c r="F23" s="30"/>
      <c r="G23" s="30"/>
      <c r="H23" s="30"/>
      <c r="I23" s="50">
        <v>229793</v>
      </c>
    </row>
    <row r="24" spans="1:9" ht="33.75" customHeight="1">
      <c r="A24" s="5"/>
      <c r="B24" s="7" t="s">
        <v>15</v>
      </c>
      <c r="C24" s="5"/>
      <c r="D24" s="5" t="s">
        <v>16</v>
      </c>
      <c r="E24" s="7" t="s">
        <v>3</v>
      </c>
      <c r="F24" s="6"/>
      <c r="G24" s="6"/>
      <c r="H24" s="6"/>
      <c r="I24" s="49">
        <f>I25+I26+I27+I28+I29+I30</f>
        <v>8991100</v>
      </c>
    </row>
    <row r="25" spans="1:9" ht="16.5">
      <c r="A25" s="5"/>
      <c r="B25" s="23" t="s">
        <v>64</v>
      </c>
      <c r="C25" s="23" t="s">
        <v>65</v>
      </c>
      <c r="D25" s="51" t="s">
        <v>66</v>
      </c>
      <c r="E25" s="22"/>
      <c r="F25" s="22"/>
      <c r="G25" s="22"/>
      <c r="H25" s="22"/>
      <c r="I25" s="56">
        <v>2002000</v>
      </c>
    </row>
    <row r="26" spans="1:9" ht="78.75">
      <c r="A26" s="5"/>
      <c r="B26" s="23" t="s">
        <v>67</v>
      </c>
      <c r="C26" s="23" t="s">
        <v>68</v>
      </c>
      <c r="D26" s="24" t="s">
        <v>69</v>
      </c>
      <c r="E26" s="22"/>
      <c r="F26" s="22"/>
      <c r="G26" s="22"/>
      <c r="H26" s="22"/>
      <c r="I26" s="33">
        <v>6388100</v>
      </c>
    </row>
    <row r="27" spans="1:9" ht="18" customHeight="1">
      <c r="A27" s="5"/>
      <c r="B27" s="23" t="s">
        <v>70</v>
      </c>
      <c r="C27" s="23" t="s">
        <v>71</v>
      </c>
      <c r="D27" s="24" t="s">
        <v>72</v>
      </c>
      <c r="E27" s="22"/>
      <c r="F27" s="22"/>
      <c r="G27" s="22"/>
      <c r="H27" s="22"/>
      <c r="I27" s="33">
        <v>70000</v>
      </c>
    </row>
    <row r="28" spans="1:9" ht="31.5">
      <c r="A28" s="5"/>
      <c r="B28" s="23" t="s">
        <v>73</v>
      </c>
      <c r="C28" s="23" t="s">
        <v>74</v>
      </c>
      <c r="D28" s="24" t="s">
        <v>75</v>
      </c>
      <c r="E28" s="22"/>
      <c r="F28" s="22"/>
      <c r="G28" s="22"/>
      <c r="H28" s="22"/>
      <c r="I28" s="33">
        <v>42000</v>
      </c>
    </row>
    <row r="29" spans="1:9" ht="135" customHeight="1">
      <c r="A29" s="8"/>
      <c r="B29" s="23" t="s">
        <v>20</v>
      </c>
      <c r="C29" s="23" t="s">
        <v>21</v>
      </c>
      <c r="D29" s="24" t="s">
        <v>27</v>
      </c>
      <c r="E29" s="22"/>
      <c r="F29" s="22"/>
      <c r="G29" s="22"/>
      <c r="H29" s="22"/>
      <c r="I29" s="33">
        <v>219000</v>
      </c>
    </row>
    <row r="30" spans="1:9" ht="30">
      <c r="A30" s="34"/>
      <c r="B30" s="23" t="s">
        <v>76</v>
      </c>
      <c r="C30" s="23" t="s">
        <v>21</v>
      </c>
      <c r="D30" s="52" t="s">
        <v>77</v>
      </c>
      <c r="E30" s="22"/>
      <c r="F30" s="22"/>
      <c r="G30" s="22"/>
      <c r="H30" s="22"/>
      <c r="I30" s="33">
        <v>270000</v>
      </c>
    </row>
    <row r="31" spans="1:9" ht="31.5">
      <c r="A31" s="34"/>
      <c r="B31" s="7" t="s">
        <v>78</v>
      </c>
      <c r="C31" s="5"/>
      <c r="D31" s="5" t="s">
        <v>79</v>
      </c>
      <c r="E31" s="7" t="s">
        <v>3</v>
      </c>
      <c r="F31" s="6"/>
      <c r="G31" s="6"/>
      <c r="H31" s="6"/>
      <c r="I31" s="49">
        <f>I32+I33+I34</f>
        <v>447000</v>
      </c>
    </row>
    <row r="32" spans="1:9" ht="47.25">
      <c r="A32" s="34"/>
      <c r="B32" s="23" t="s">
        <v>80</v>
      </c>
      <c r="C32" s="23" t="s">
        <v>81</v>
      </c>
      <c r="D32" s="35" t="s">
        <v>82</v>
      </c>
      <c r="E32" s="22"/>
      <c r="F32" s="22"/>
      <c r="G32" s="22"/>
      <c r="H32" s="22"/>
      <c r="I32" s="56">
        <f>189240+41760</f>
        <v>231000</v>
      </c>
    </row>
    <row r="33" spans="1:9" ht="31.5">
      <c r="A33" s="34"/>
      <c r="B33" s="23" t="s">
        <v>83</v>
      </c>
      <c r="C33" s="23" t="s">
        <v>84</v>
      </c>
      <c r="D33" s="24" t="s">
        <v>85</v>
      </c>
      <c r="E33" s="22"/>
      <c r="F33" s="22"/>
      <c r="G33" s="22"/>
      <c r="H33" s="22"/>
      <c r="I33" s="56">
        <v>185000</v>
      </c>
    </row>
    <row r="34" spans="1:9" ht="16.5">
      <c r="A34" s="34"/>
      <c r="B34" s="23" t="s">
        <v>86</v>
      </c>
      <c r="C34" s="23" t="s">
        <v>84</v>
      </c>
      <c r="D34" s="35" t="s">
        <v>87</v>
      </c>
      <c r="E34" s="22"/>
      <c r="F34" s="22"/>
      <c r="G34" s="22"/>
      <c r="H34" s="22"/>
      <c r="I34" s="56">
        <v>31000</v>
      </c>
    </row>
    <row r="35" spans="1:9" ht="63">
      <c r="A35" s="34"/>
      <c r="B35" s="7" t="s">
        <v>95</v>
      </c>
      <c r="C35" s="5"/>
      <c r="D35" s="5" t="s">
        <v>96</v>
      </c>
      <c r="E35" s="7" t="s">
        <v>3</v>
      </c>
      <c r="F35" s="6"/>
      <c r="G35" s="6"/>
      <c r="H35" s="6"/>
      <c r="I35" s="49">
        <f>I36</f>
        <v>9800000</v>
      </c>
    </row>
    <row r="36" spans="1:9" ht="31.5">
      <c r="A36" s="34"/>
      <c r="B36" s="23" t="s">
        <v>97</v>
      </c>
      <c r="C36" s="23" t="s">
        <v>98</v>
      </c>
      <c r="D36" s="55" t="s">
        <v>99</v>
      </c>
      <c r="E36" s="22"/>
      <c r="F36" s="22"/>
      <c r="G36" s="22"/>
      <c r="H36" s="22"/>
      <c r="I36" s="56">
        <v>9800000</v>
      </c>
    </row>
    <row r="37" spans="1:10" ht="31.5">
      <c r="A37" s="34"/>
      <c r="B37" s="7" t="s">
        <v>22</v>
      </c>
      <c r="C37" s="5"/>
      <c r="D37" s="5" t="s">
        <v>23</v>
      </c>
      <c r="E37" s="7" t="s">
        <v>3</v>
      </c>
      <c r="F37" s="6"/>
      <c r="G37" s="6"/>
      <c r="H37" s="6"/>
      <c r="I37" s="49">
        <f>I39+I75+I62+I38+I76</f>
        <v>48111834.96</v>
      </c>
      <c r="J37" s="46"/>
    </row>
    <row r="38" spans="1:9" ht="126">
      <c r="A38" s="34"/>
      <c r="B38" s="23" t="s">
        <v>20</v>
      </c>
      <c r="C38" s="23" t="s">
        <v>21</v>
      </c>
      <c r="D38" s="55" t="s">
        <v>147</v>
      </c>
      <c r="E38" s="22"/>
      <c r="F38" s="22"/>
      <c r="G38" s="22"/>
      <c r="H38" s="22"/>
      <c r="I38" s="33">
        <v>1668800</v>
      </c>
    </row>
    <row r="39" spans="1:9" ht="141.75">
      <c r="A39" s="34"/>
      <c r="B39" s="23" t="s">
        <v>24</v>
      </c>
      <c r="C39" s="23" t="s">
        <v>25</v>
      </c>
      <c r="D39" s="35" t="s">
        <v>26</v>
      </c>
      <c r="E39" s="55" t="s">
        <v>33</v>
      </c>
      <c r="F39" s="22"/>
      <c r="G39" s="22"/>
      <c r="H39" s="22"/>
      <c r="I39" s="26">
        <f>SUM(I40:I61)</f>
        <v>-524800</v>
      </c>
    </row>
    <row r="40" spans="1:9" ht="78.75">
      <c r="A40" s="34"/>
      <c r="B40" s="40" t="s">
        <v>24</v>
      </c>
      <c r="C40" s="40" t="s">
        <v>25</v>
      </c>
      <c r="D40" s="41" t="s">
        <v>26</v>
      </c>
      <c r="E40" s="44" t="s">
        <v>34</v>
      </c>
      <c r="F40" s="42"/>
      <c r="G40" s="42"/>
      <c r="H40" s="42"/>
      <c r="I40" s="45">
        <v>-600000</v>
      </c>
    </row>
    <row r="41" spans="1:9" ht="63">
      <c r="A41" s="34"/>
      <c r="B41" s="40" t="s">
        <v>24</v>
      </c>
      <c r="C41" s="40" t="s">
        <v>25</v>
      </c>
      <c r="D41" s="41" t="s">
        <v>26</v>
      </c>
      <c r="E41" s="44" t="s">
        <v>144</v>
      </c>
      <c r="F41" s="42"/>
      <c r="G41" s="42"/>
      <c r="H41" s="42"/>
      <c r="I41" s="45">
        <v>226700</v>
      </c>
    </row>
    <row r="42" spans="1:9" ht="96.75" customHeight="1">
      <c r="A42" s="34"/>
      <c r="B42" s="40" t="s">
        <v>24</v>
      </c>
      <c r="C42" s="40" t="s">
        <v>25</v>
      </c>
      <c r="D42" s="41" t="s">
        <v>26</v>
      </c>
      <c r="E42" s="44" t="s">
        <v>35</v>
      </c>
      <c r="F42" s="42"/>
      <c r="G42" s="42"/>
      <c r="H42" s="42"/>
      <c r="I42" s="45">
        <v>-700000</v>
      </c>
    </row>
    <row r="43" spans="1:9" ht="98.25" customHeight="1">
      <c r="A43" s="34"/>
      <c r="B43" s="40" t="s">
        <v>24</v>
      </c>
      <c r="C43" s="40" t="s">
        <v>25</v>
      </c>
      <c r="D43" s="41" t="s">
        <v>26</v>
      </c>
      <c r="E43" s="44" t="s">
        <v>145</v>
      </c>
      <c r="F43" s="42"/>
      <c r="G43" s="42"/>
      <c r="H43" s="42"/>
      <c r="I43" s="45">
        <v>226700</v>
      </c>
    </row>
    <row r="44" spans="1:9" ht="82.5" customHeight="1">
      <c r="A44" s="34"/>
      <c r="B44" s="40" t="s">
        <v>24</v>
      </c>
      <c r="C44" s="40" t="s">
        <v>25</v>
      </c>
      <c r="D44" s="41" t="s">
        <v>26</v>
      </c>
      <c r="E44" s="44" t="s">
        <v>36</v>
      </c>
      <c r="F44" s="42"/>
      <c r="G44" s="42"/>
      <c r="H44" s="42"/>
      <c r="I44" s="45">
        <v>-173300</v>
      </c>
    </row>
    <row r="45" spans="1:9" ht="85.5" customHeight="1">
      <c r="A45" s="34"/>
      <c r="B45" s="40" t="s">
        <v>24</v>
      </c>
      <c r="C45" s="40" t="s">
        <v>25</v>
      </c>
      <c r="D45" s="41" t="s">
        <v>26</v>
      </c>
      <c r="E45" s="44" t="s">
        <v>37</v>
      </c>
      <c r="F45" s="42"/>
      <c r="G45" s="42"/>
      <c r="H45" s="42"/>
      <c r="I45" s="45">
        <v>-143300</v>
      </c>
    </row>
    <row r="46" spans="1:9" ht="67.5" customHeight="1">
      <c r="A46" s="34"/>
      <c r="B46" s="40" t="s">
        <v>24</v>
      </c>
      <c r="C46" s="40" t="s">
        <v>25</v>
      </c>
      <c r="D46" s="41" t="s">
        <v>26</v>
      </c>
      <c r="E46" s="44" t="s">
        <v>38</v>
      </c>
      <c r="F46" s="42"/>
      <c r="G46" s="42"/>
      <c r="H46" s="42"/>
      <c r="I46" s="45">
        <v>-173300</v>
      </c>
    </row>
    <row r="47" spans="1:9" ht="94.5">
      <c r="A47" s="34"/>
      <c r="B47" s="40" t="s">
        <v>24</v>
      </c>
      <c r="C47" s="40" t="s">
        <v>25</v>
      </c>
      <c r="D47" s="41" t="s">
        <v>26</v>
      </c>
      <c r="E47" s="44" t="s">
        <v>115</v>
      </c>
      <c r="F47" s="42"/>
      <c r="G47" s="42"/>
      <c r="H47" s="42"/>
      <c r="I47" s="45">
        <v>226700</v>
      </c>
    </row>
    <row r="48" spans="1:9" ht="63">
      <c r="A48" s="34"/>
      <c r="B48" s="40" t="s">
        <v>24</v>
      </c>
      <c r="C48" s="40" t="s">
        <v>25</v>
      </c>
      <c r="D48" s="41" t="s">
        <v>26</v>
      </c>
      <c r="E48" s="62" t="s">
        <v>116</v>
      </c>
      <c r="F48" s="42"/>
      <c r="G48" s="42"/>
      <c r="H48" s="42"/>
      <c r="I48" s="67">
        <v>226700</v>
      </c>
    </row>
    <row r="49" spans="1:9" ht="63">
      <c r="A49" s="34"/>
      <c r="B49" s="40" t="s">
        <v>24</v>
      </c>
      <c r="C49" s="40" t="s">
        <v>25</v>
      </c>
      <c r="D49" s="41" t="s">
        <v>26</v>
      </c>
      <c r="E49" s="63" t="s">
        <v>117</v>
      </c>
      <c r="F49" s="42"/>
      <c r="G49" s="42"/>
      <c r="H49" s="42"/>
      <c r="I49" s="67">
        <v>226700</v>
      </c>
    </row>
    <row r="50" spans="1:9" ht="63">
      <c r="A50" s="34"/>
      <c r="B50" s="40" t="s">
        <v>24</v>
      </c>
      <c r="C50" s="40" t="s">
        <v>25</v>
      </c>
      <c r="D50" s="41" t="s">
        <v>26</v>
      </c>
      <c r="E50" s="64" t="s">
        <v>118</v>
      </c>
      <c r="F50" s="42"/>
      <c r="G50" s="42"/>
      <c r="H50" s="42"/>
      <c r="I50" s="67">
        <v>226700</v>
      </c>
    </row>
    <row r="51" spans="1:9" ht="63">
      <c r="A51" s="34"/>
      <c r="B51" s="40" t="s">
        <v>24</v>
      </c>
      <c r="C51" s="40" t="s">
        <v>25</v>
      </c>
      <c r="D51" s="41" t="s">
        <v>26</v>
      </c>
      <c r="E51" s="62" t="s">
        <v>119</v>
      </c>
      <c r="F51" s="42"/>
      <c r="G51" s="42"/>
      <c r="H51" s="42"/>
      <c r="I51" s="67">
        <v>-363300</v>
      </c>
    </row>
    <row r="52" spans="1:9" ht="78.75">
      <c r="A52" s="34"/>
      <c r="B52" s="40" t="s">
        <v>24</v>
      </c>
      <c r="C52" s="40" t="s">
        <v>25</v>
      </c>
      <c r="D52" s="41" t="s">
        <v>26</v>
      </c>
      <c r="E52" s="62" t="s">
        <v>142</v>
      </c>
      <c r="F52" s="42"/>
      <c r="G52" s="42"/>
      <c r="H52" s="42"/>
      <c r="I52" s="67">
        <v>-524000</v>
      </c>
    </row>
    <row r="53" spans="1:9" ht="63">
      <c r="A53" s="34"/>
      <c r="B53" s="40" t="s">
        <v>24</v>
      </c>
      <c r="C53" s="40" t="s">
        <v>25</v>
      </c>
      <c r="D53" s="41" t="s">
        <v>26</v>
      </c>
      <c r="E53" s="62" t="s">
        <v>120</v>
      </c>
      <c r="F53" s="42"/>
      <c r="G53" s="42"/>
      <c r="H53" s="42"/>
      <c r="I53" s="67">
        <v>-273300</v>
      </c>
    </row>
    <row r="54" spans="1:9" ht="94.5">
      <c r="A54" s="34"/>
      <c r="B54" s="40" t="s">
        <v>24</v>
      </c>
      <c r="C54" s="40" t="s">
        <v>25</v>
      </c>
      <c r="D54" s="41" t="s">
        <v>26</v>
      </c>
      <c r="E54" s="62" t="s">
        <v>143</v>
      </c>
      <c r="F54" s="42"/>
      <c r="G54" s="42"/>
      <c r="H54" s="42"/>
      <c r="I54" s="67">
        <v>-521500</v>
      </c>
    </row>
    <row r="55" spans="1:9" ht="63">
      <c r="A55" s="34"/>
      <c r="B55" s="40" t="s">
        <v>24</v>
      </c>
      <c r="C55" s="40" t="s">
        <v>25</v>
      </c>
      <c r="D55" s="41" t="s">
        <v>26</v>
      </c>
      <c r="E55" s="62" t="s">
        <v>121</v>
      </c>
      <c r="F55" s="42"/>
      <c r="G55" s="42"/>
      <c r="H55" s="42"/>
      <c r="I55" s="67">
        <v>226700</v>
      </c>
    </row>
    <row r="56" spans="1:9" ht="110.25">
      <c r="A56" s="34"/>
      <c r="B56" s="40" t="s">
        <v>24</v>
      </c>
      <c r="C56" s="40" t="s">
        <v>25</v>
      </c>
      <c r="D56" s="41" t="s">
        <v>26</v>
      </c>
      <c r="E56" s="59" t="s">
        <v>109</v>
      </c>
      <c r="F56" s="60"/>
      <c r="G56" s="42"/>
      <c r="H56" s="42"/>
      <c r="I56" s="67">
        <v>226750</v>
      </c>
    </row>
    <row r="57" spans="1:9" ht="78.75">
      <c r="A57" s="34"/>
      <c r="B57" s="40" t="s">
        <v>24</v>
      </c>
      <c r="C57" s="40" t="s">
        <v>25</v>
      </c>
      <c r="D57" s="41" t="s">
        <v>26</v>
      </c>
      <c r="E57" s="59" t="s">
        <v>110</v>
      </c>
      <c r="F57" s="60"/>
      <c r="G57" s="42"/>
      <c r="H57" s="42"/>
      <c r="I57" s="67">
        <v>226750</v>
      </c>
    </row>
    <row r="58" spans="1:10" ht="94.5">
      <c r="A58" s="34"/>
      <c r="B58" s="40" t="s">
        <v>24</v>
      </c>
      <c r="C58" s="40" t="s">
        <v>25</v>
      </c>
      <c r="D58" s="41" t="s">
        <v>26</v>
      </c>
      <c r="E58" s="59" t="s">
        <v>111</v>
      </c>
      <c r="F58" s="60"/>
      <c r="G58" s="42"/>
      <c r="H58" s="42"/>
      <c r="I58" s="67">
        <v>226700</v>
      </c>
      <c r="J58" s="46"/>
    </row>
    <row r="59" spans="1:9" ht="78.75">
      <c r="A59" s="34"/>
      <c r="B59" s="40" t="s">
        <v>24</v>
      </c>
      <c r="C59" s="40" t="s">
        <v>25</v>
      </c>
      <c r="D59" s="41" t="s">
        <v>26</v>
      </c>
      <c r="E59" s="59" t="s">
        <v>112</v>
      </c>
      <c r="F59" s="60"/>
      <c r="G59" s="42"/>
      <c r="H59" s="42"/>
      <c r="I59" s="67">
        <v>226700</v>
      </c>
    </row>
    <row r="60" spans="1:9" ht="78.75">
      <c r="A60" s="34"/>
      <c r="B60" s="40" t="s">
        <v>24</v>
      </c>
      <c r="C60" s="40" t="s">
        <v>25</v>
      </c>
      <c r="D60" s="41" t="s">
        <v>26</v>
      </c>
      <c r="E60" s="61" t="s">
        <v>113</v>
      </c>
      <c r="F60" s="60"/>
      <c r="G60" s="42"/>
      <c r="H60" s="42"/>
      <c r="I60" s="67">
        <v>226700</v>
      </c>
    </row>
    <row r="61" spans="1:9" ht="110.25">
      <c r="A61" s="34"/>
      <c r="B61" s="40" t="s">
        <v>24</v>
      </c>
      <c r="C61" s="40" t="s">
        <v>25</v>
      </c>
      <c r="D61" s="41" t="s">
        <v>26</v>
      </c>
      <c r="E61" s="59" t="s">
        <v>114</v>
      </c>
      <c r="F61" s="60"/>
      <c r="G61" s="42"/>
      <c r="H61" s="42"/>
      <c r="I61" s="67">
        <v>226700</v>
      </c>
    </row>
    <row r="62" spans="1:9" ht="31.5">
      <c r="A62" s="34"/>
      <c r="B62" s="23" t="s">
        <v>24</v>
      </c>
      <c r="C62" s="23" t="s">
        <v>25</v>
      </c>
      <c r="D62" s="35" t="s">
        <v>26</v>
      </c>
      <c r="E62" s="36" t="s">
        <v>30</v>
      </c>
      <c r="F62" s="22"/>
      <c r="G62" s="22"/>
      <c r="H62" s="22"/>
      <c r="I62" s="26">
        <f>SUM(I63:I74)</f>
        <v>8960265</v>
      </c>
    </row>
    <row r="63" spans="1:9" ht="47.25">
      <c r="A63" s="34"/>
      <c r="B63" s="40"/>
      <c r="C63" s="40"/>
      <c r="D63" s="41" t="s">
        <v>31</v>
      </c>
      <c r="E63" s="37" t="s">
        <v>32</v>
      </c>
      <c r="F63" s="42"/>
      <c r="G63" s="42"/>
      <c r="H63" s="42"/>
      <c r="I63" s="43">
        <v>359000</v>
      </c>
    </row>
    <row r="64" spans="1:9" ht="63">
      <c r="A64" s="34"/>
      <c r="B64" s="40"/>
      <c r="C64" s="40"/>
      <c r="D64" s="41" t="s">
        <v>31</v>
      </c>
      <c r="E64" s="37" t="s">
        <v>146</v>
      </c>
      <c r="F64" s="42"/>
      <c r="G64" s="42"/>
      <c r="H64" s="42"/>
      <c r="I64" s="43">
        <v>373960</v>
      </c>
    </row>
    <row r="65" spans="1:9" ht="47.25">
      <c r="A65" s="34"/>
      <c r="B65" s="40"/>
      <c r="C65" s="40"/>
      <c r="D65" s="41" t="s">
        <v>31</v>
      </c>
      <c r="E65" s="37" t="s">
        <v>122</v>
      </c>
      <c r="F65" s="42"/>
      <c r="G65" s="42"/>
      <c r="H65" s="42"/>
      <c r="I65" s="65">
        <v>200000</v>
      </c>
    </row>
    <row r="66" spans="1:9" ht="47.25">
      <c r="A66" s="34"/>
      <c r="B66" s="40"/>
      <c r="C66" s="40"/>
      <c r="D66" s="41" t="s">
        <v>31</v>
      </c>
      <c r="E66" s="37" t="s">
        <v>123</v>
      </c>
      <c r="F66" s="42"/>
      <c r="G66" s="42"/>
      <c r="H66" s="42"/>
      <c r="I66" s="65">
        <v>100000</v>
      </c>
    </row>
    <row r="67" spans="1:9" ht="63">
      <c r="A67" s="34"/>
      <c r="B67" s="40"/>
      <c r="C67" s="40"/>
      <c r="D67" s="41" t="s">
        <v>124</v>
      </c>
      <c r="E67" s="37" t="s">
        <v>125</v>
      </c>
      <c r="F67" s="42"/>
      <c r="G67" s="42"/>
      <c r="H67" s="42"/>
      <c r="I67" s="65">
        <v>90950</v>
      </c>
    </row>
    <row r="68" spans="1:9" ht="78.75">
      <c r="A68" s="34"/>
      <c r="B68" s="40"/>
      <c r="C68" s="40"/>
      <c r="D68" s="41" t="s">
        <v>126</v>
      </c>
      <c r="E68" s="37" t="s">
        <v>127</v>
      </c>
      <c r="F68" s="42"/>
      <c r="G68" s="42"/>
      <c r="H68" s="42"/>
      <c r="I68" s="65">
        <v>1800000</v>
      </c>
    </row>
    <row r="69" spans="1:9" ht="78.75">
      <c r="A69" s="34"/>
      <c r="B69" s="40"/>
      <c r="C69" s="40"/>
      <c r="D69" s="41" t="s">
        <v>128</v>
      </c>
      <c r="E69" s="37" t="s">
        <v>129</v>
      </c>
      <c r="F69" s="42"/>
      <c r="G69" s="42"/>
      <c r="H69" s="42"/>
      <c r="I69" s="65">
        <v>680200</v>
      </c>
    </row>
    <row r="70" spans="1:9" ht="31.5">
      <c r="A70" s="34"/>
      <c r="B70" s="40"/>
      <c r="C70" s="40"/>
      <c r="D70" s="41" t="s">
        <v>130</v>
      </c>
      <c r="E70" s="37" t="s">
        <v>131</v>
      </c>
      <c r="F70" s="42"/>
      <c r="G70" s="42"/>
      <c r="H70" s="42"/>
      <c r="I70" s="65">
        <v>500000</v>
      </c>
    </row>
    <row r="71" spans="1:9" ht="63">
      <c r="A71" s="34"/>
      <c r="B71" s="40"/>
      <c r="C71" s="40"/>
      <c r="D71" s="41" t="s">
        <v>132</v>
      </c>
      <c r="E71" s="37" t="s">
        <v>133</v>
      </c>
      <c r="F71" s="42"/>
      <c r="G71" s="42"/>
      <c r="H71" s="42"/>
      <c r="I71" s="65">
        <v>400000</v>
      </c>
    </row>
    <row r="72" spans="1:9" ht="101.25" customHeight="1">
      <c r="A72" s="34"/>
      <c r="B72" s="40"/>
      <c r="C72" s="40"/>
      <c r="D72" s="41" t="s">
        <v>108</v>
      </c>
      <c r="E72" s="37" t="s">
        <v>134</v>
      </c>
      <c r="F72" s="42"/>
      <c r="G72" s="42"/>
      <c r="H72" s="42"/>
      <c r="I72" s="65">
        <v>1320567</v>
      </c>
    </row>
    <row r="73" spans="1:9" ht="63">
      <c r="A73" s="34"/>
      <c r="B73" s="40"/>
      <c r="C73" s="40"/>
      <c r="D73" s="41" t="s">
        <v>108</v>
      </c>
      <c r="E73" s="37" t="s">
        <v>135</v>
      </c>
      <c r="F73" s="42"/>
      <c r="G73" s="42"/>
      <c r="H73" s="42"/>
      <c r="I73" s="65">
        <v>3035588</v>
      </c>
    </row>
    <row r="74" spans="1:9" ht="47.25">
      <c r="A74" s="34"/>
      <c r="B74" s="40"/>
      <c r="C74" s="40"/>
      <c r="D74" s="41" t="s">
        <v>140</v>
      </c>
      <c r="E74" s="37" t="s">
        <v>136</v>
      </c>
      <c r="F74" s="42"/>
      <c r="G74" s="42"/>
      <c r="H74" s="42"/>
      <c r="I74" s="65">
        <v>100000</v>
      </c>
    </row>
    <row r="75" spans="1:9" ht="16.5">
      <c r="A75" s="34"/>
      <c r="B75" s="23" t="s">
        <v>24</v>
      </c>
      <c r="C75" s="23" t="s">
        <v>25</v>
      </c>
      <c r="D75" s="35" t="s">
        <v>26</v>
      </c>
      <c r="E75" s="36" t="s">
        <v>137</v>
      </c>
      <c r="F75" s="22"/>
      <c r="G75" s="22"/>
      <c r="H75" s="22"/>
      <c r="I75" s="33">
        <f>6327569.96-300000+10000000+20000000</f>
        <v>36027569.96</v>
      </c>
    </row>
    <row r="76" spans="1:9" ht="63">
      <c r="A76" s="34"/>
      <c r="B76" s="23">
        <v>170703</v>
      </c>
      <c r="C76" s="66" t="s">
        <v>138</v>
      </c>
      <c r="D76" s="36" t="s">
        <v>139</v>
      </c>
      <c r="E76" s="36" t="s">
        <v>141</v>
      </c>
      <c r="F76" s="22"/>
      <c r="G76" s="22"/>
      <c r="H76" s="22"/>
      <c r="I76" s="33">
        <v>1980000</v>
      </c>
    </row>
    <row r="77" spans="1:9" ht="47.25">
      <c r="A77" s="34"/>
      <c r="B77" s="7" t="s">
        <v>88</v>
      </c>
      <c r="C77" s="5"/>
      <c r="D77" s="5" t="s">
        <v>89</v>
      </c>
      <c r="E77" s="7" t="s">
        <v>3</v>
      </c>
      <c r="F77" s="6"/>
      <c r="G77" s="6"/>
      <c r="H77" s="6"/>
      <c r="I77" s="49">
        <f>I78+I79</f>
        <v>626900</v>
      </c>
    </row>
    <row r="78" spans="1:9" ht="94.5">
      <c r="A78" s="34"/>
      <c r="B78" s="53" t="s">
        <v>90</v>
      </c>
      <c r="C78" s="23" t="s">
        <v>91</v>
      </c>
      <c r="D78" s="54" t="s">
        <v>92</v>
      </c>
      <c r="E78" s="37"/>
      <c r="F78" s="22"/>
      <c r="G78" s="22"/>
      <c r="H78" s="22"/>
      <c r="I78" s="50">
        <v>494900</v>
      </c>
    </row>
    <row r="79" spans="1:9" ht="110.25">
      <c r="A79" s="34"/>
      <c r="B79" s="23" t="s">
        <v>93</v>
      </c>
      <c r="C79" s="23" t="s">
        <v>94</v>
      </c>
      <c r="D79" s="55" t="s">
        <v>104</v>
      </c>
      <c r="E79" s="37"/>
      <c r="F79" s="22"/>
      <c r="G79" s="22"/>
      <c r="H79" s="22"/>
      <c r="I79" s="50">
        <v>132000</v>
      </c>
    </row>
    <row r="80" spans="1:17" s="19" customFormat="1" ht="17.25" customHeight="1">
      <c r="A80" s="18"/>
      <c r="B80" s="9"/>
      <c r="C80" s="10"/>
      <c r="D80" s="11" t="s">
        <v>10</v>
      </c>
      <c r="E80" s="12"/>
      <c r="F80" s="12"/>
      <c r="G80" s="12"/>
      <c r="H80" s="12"/>
      <c r="I80" s="75">
        <f>I10+I13+I21+I24+I31+I35+I37+I77</f>
        <v>108373893.58</v>
      </c>
      <c r="J80" s="20"/>
      <c r="K80" s="21"/>
      <c r="L80" s="21"/>
      <c r="M80" s="21"/>
      <c r="N80" s="21"/>
      <c r="O80" s="21"/>
      <c r="P80" s="21"/>
      <c r="Q80" s="20"/>
    </row>
    <row r="81" ht="15.75" customHeight="1">
      <c r="A81" s="9"/>
    </row>
    <row r="82" spans="2:9" ht="20.25" customHeight="1">
      <c r="B82" s="68" t="s">
        <v>2</v>
      </c>
      <c r="C82" s="68"/>
      <c r="D82" s="68"/>
      <c r="E82" s="68"/>
      <c r="F82" s="25"/>
      <c r="G82" s="70" t="s">
        <v>19</v>
      </c>
      <c r="H82" s="70"/>
      <c r="I82" s="25"/>
    </row>
    <row r="83" ht="18.75" customHeight="1">
      <c r="J83" s="13"/>
    </row>
    <row r="85" ht="15.75">
      <c r="G85" s="4"/>
    </row>
  </sheetData>
  <sheetProtection/>
  <mergeCells count="9">
    <mergeCell ref="B82:E82"/>
    <mergeCell ref="B5:I5"/>
    <mergeCell ref="G82:H82"/>
    <mergeCell ref="C7:C8"/>
    <mergeCell ref="E7:E8"/>
    <mergeCell ref="F7:F8"/>
    <mergeCell ref="G7:G8"/>
    <mergeCell ref="H7:H8"/>
    <mergeCell ref="I7:I8"/>
  </mergeCells>
  <printOptions/>
  <pageMargins left="0.7874015748031497" right="0.3937007874015748" top="0.4724409448818898" bottom="0.4724409448818898" header="0.1968503937007874" footer="0.31496062992125984"/>
  <pageSetup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2016-03-14T14:58:30Z</cp:lastPrinted>
  <dcterms:created xsi:type="dcterms:W3CDTF">2004-01-17T10:33:37Z</dcterms:created>
  <dcterms:modified xsi:type="dcterms:W3CDTF">2016-03-16T13:12:31Z</dcterms:modified>
  <cp:category/>
  <cp:version/>
  <cp:contentType/>
  <cp:contentStatus/>
</cp:coreProperties>
</file>